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P:\31-Investissement\0 Panorama\Edition 2020\_2020 Livrable\Annexes\"/>
    </mc:Choice>
  </mc:AlternateContent>
  <xr:revisionPtr revIDLastSave="0" documentId="13_ncr:1_{57E2742B-4AD9-4A70-B76B-58335C685F97}" xr6:coauthVersionLast="45" xr6:coauthVersionMax="45" xr10:uidLastSave="{00000000-0000-0000-0000-000000000000}"/>
  <bookViews>
    <workbookView xWindow="-120" yWindow="-120" windowWidth="29040" windowHeight="15840" xr2:uid="{23BCB0B2-66E5-4A06-B572-97D13B4F79DB}"/>
  </bookViews>
  <sheets>
    <sheet name="Annexe 4" sheetId="1" r:id="rId1"/>
  </sheets>
  <definedNames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N19" i="1" l="1"/>
  <c r="M19" i="1"/>
  <c r="J19" i="1"/>
  <c r="I19" i="1"/>
  <c r="O18" i="1"/>
  <c r="L18" i="1"/>
  <c r="K18" i="1"/>
  <c r="H18" i="1"/>
  <c r="G18" i="1"/>
  <c r="O17" i="1"/>
  <c r="N17" i="1"/>
  <c r="M17" i="1"/>
  <c r="L17" i="1"/>
  <c r="K17" i="1"/>
  <c r="J17" i="1"/>
  <c r="I17" i="1"/>
  <c r="H17" i="1"/>
  <c r="G17" i="1"/>
  <c r="Q17" i="1" s="1"/>
  <c r="O16" i="1"/>
  <c r="L16" i="1"/>
  <c r="K16" i="1"/>
  <c r="H16" i="1"/>
  <c r="G16" i="1"/>
  <c r="Q14" i="1"/>
  <c r="Q13" i="1"/>
  <c r="Q12" i="1"/>
  <c r="Q10" i="1"/>
  <c r="O19" i="1"/>
  <c r="L19" i="1"/>
  <c r="K19" i="1"/>
  <c r="H19" i="1"/>
  <c r="G19" i="1"/>
  <c r="Q9" i="1"/>
  <c r="N18" i="1"/>
  <c r="M18" i="1"/>
  <c r="J18" i="1"/>
  <c r="I18" i="1"/>
  <c r="Q8" i="1"/>
  <c r="Q7" i="1"/>
  <c r="N16" i="1"/>
  <c r="M16" i="1"/>
  <c r="J16" i="1"/>
  <c r="G21" i="1" l="1"/>
  <c r="L22" i="1"/>
  <c r="Q16" i="1"/>
  <c r="Q18" i="1"/>
  <c r="H22" i="1"/>
  <c r="N21" i="1"/>
  <c r="N22" i="1"/>
  <c r="Q19" i="1"/>
  <c r="J21" i="1"/>
  <c r="J22" i="1"/>
  <c r="I21" i="1"/>
  <c r="I22" i="1"/>
  <c r="M22" i="1"/>
  <c r="M21" i="1"/>
  <c r="K22" i="1"/>
  <c r="K21" i="1"/>
  <c r="L21" i="1"/>
  <c r="G22" i="1"/>
  <c r="O22" i="1"/>
  <c r="O21" i="1"/>
  <c r="Q21" i="1" s="1"/>
  <c r="H21" i="1"/>
  <c r="Q22" i="1" l="1"/>
</calcChain>
</file>

<file path=xl/sharedStrings.xml><?xml version="1.0" encoding="utf-8"?>
<sst xmlns="http://schemas.openxmlformats.org/spreadsheetml/2006/main" count="51" uniqueCount="35">
  <si>
    <t>(unités)</t>
  </si>
  <si>
    <t>Investissements climat</t>
  </si>
  <si>
    <t>(mrd EUR)</t>
  </si>
  <si>
    <t>dont échantillon pour lequel on connait les prix</t>
  </si>
  <si>
    <t>Formation brute de capital fixe</t>
  </si>
  <si>
    <t>"</t>
  </si>
  <si>
    <t>PIB</t>
  </si>
  <si>
    <t>Indice de prix invest. climat</t>
  </si>
  <si>
    <t>Indice 100 base 2014</t>
  </si>
  <si>
    <t>A</t>
  </si>
  <si>
    <t>Indice de prix de la FBCF</t>
  </si>
  <si>
    <t>B</t>
  </si>
  <si>
    <t>Indice de prix du PIB</t>
  </si>
  <si>
    <t>(mrd EUR 2014)</t>
  </si>
  <si>
    <t>FBCF</t>
  </si>
  <si>
    <t>(en %)</t>
  </si>
  <si>
    <t>Rapport investissements climat / PIB</t>
  </si>
  <si>
    <t>[LIEN]</t>
  </si>
  <si>
    <t>Panorama des financements climat - Edition 2020</t>
  </si>
  <si>
    <t>Indices déflateurs</t>
  </si>
  <si>
    <t>Montants en euros courants</t>
  </si>
  <si>
    <t>Montants en euros constants 2014</t>
  </si>
  <si>
    <t>Ratios</t>
  </si>
  <si>
    <t>INSEE, Produit Intérieur Brut (PIB) et grands agrégats économiques en 2019 - Comptes nationaux annuels - base 2014, tableau 1.103 – Indices de prix du produit intérieur brut et de ses composantes (Base 100 en 2014)</t>
  </si>
  <si>
    <t>INSEE, Produit Intérieur Brut (PIB) et grands agrégats économiques en 2019 - Comptes nationaux annuels - base 2014,  tableau 1.101 – Le produit intérieur brut et ses composantes à prix courants (En milliards d'euros)</t>
  </si>
  <si>
    <t>**Note : certains investissements climat du Panorama ne correspondent pas à de la formation brute de capîtal fixe dans la comptabilité nationale, en particulier les voitures patriculières achetées par les ménages.</t>
  </si>
  <si>
    <t>Investissements climat*</t>
  </si>
  <si>
    <t>Rapport investissements climat / FBCF**</t>
  </si>
  <si>
    <t>Evolution
2011-2019</t>
  </si>
  <si>
    <t>www.i4ce.org</t>
  </si>
  <si>
    <t>Annexe 4 : Calcul de l'effort réel associé aux investissements climat</t>
  </si>
  <si>
    <t xml:space="preserve">*Remarque : on utilise l'indice de prix de la FBCF pour déflater les investissements climat pour lesquels on ne connait pas les prix. </t>
  </si>
  <si>
    <t>C</t>
  </si>
  <si>
    <t>(sources)</t>
  </si>
  <si>
    <t>Les investissements et les prix retenus dans l'échantillon sont détaillés dans l'Annexe 5, tableau des investissements favorables au climat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</si>
</sst>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theme="0"/>
      <name val="Helvetica"/>
      <family val="2"/>
      <scheme val="minor"/>
    </font>
    <font>
      <u/>
      <sz val="11"/>
      <color theme="10"/>
      <name val="Helvetica"/>
      <family val="2"/>
      <scheme val="minor"/>
    </font>
    <font>
      <b/>
      <sz val="20"/>
      <color theme="1"/>
      <name val="Helvetic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quotePrefix="1" applyAlignment="1">
      <alignment vertical="center"/>
    </xf>
    <xf numFmtId="3" fontId="0" fillId="0" borderId="6" xfId="0" applyNumberFormat="1" applyBorder="1" applyAlignment="1">
      <alignment horizontal="right" vertical="center" indent="1"/>
    </xf>
    <xf numFmtId="9" fontId="0" fillId="0" borderId="6" xfId="1" applyFont="1" applyBorder="1" applyAlignment="1">
      <alignment horizontal="right" vertical="center" indent="1"/>
    </xf>
    <xf numFmtId="0" fontId="0" fillId="0" borderId="5" xfId="0" applyBorder="1" applyAlignment="1">
      <alignment horizontal="left" vertical="center" indent="1"/>
    </xf>
    <xf numFmtId="9" fontId="0" fillId="0" borderId="6" xfId="1" applyFont="1" applyFill="1" applyBorder="1" applyAlignment="1">
      <alignment horizontal="right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quotePrefix="1" applyBorder="1" applyAlignment="1">
      <alignment vertical="center"/>
    </xf>
    <xf numFmtId="3" fontId="0" fillId="0" borderId="9" xfId="0" applyNumberFormat="1" applyBorder="1" applyAlignment="1">
      <alignment horizontal="right" vertical="center" indent="1"/>
    </xf>
    <xf numFmtId="164" fontId="0" fillId="0" borderId="9" xfId="1" applyNumberFormat="1" applyFont="1" applyFill="1" applyBorder="1" applyAlignment="1">
      <alignment horizontal="right" vertical="center" indent="1"/>
    </xf>
    <xf numFmtId="9" fontId="0" fillId="0" borderId="9" xfId="1" applyFont="1" applyFill="1" applyBorder="1" applyAlignment="1">
      <alignment horizontal="right" vertical="center" indent="1"/>
    </xf>
    <xf numFmtId="0" fontId="4" fillId="0" borderId="0" xfId="2"/>
    <xf numFmtId="0" fontId="4" fillId="0" borderId="0" xfId="2" applyAlignment="1">
      <alignment vertical="center"/>
    </xf>
    <xf numFmtId="0" fontId="5" fillId="0" borderId="0" xfId="0" applyFont="1"/>
    <xf numFmtId="0" fontId="0" fillId="0" borderId="0" xfId="0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quotePrefix="1" applyBorder="1" applyAlignment="1">
      <alignment vertical="center"/>
    </xf>
    <xf numFmtId="164" fontId="0" fillId="0" borderId="6" xfId="1" applyNumberFormat="1" applyFont="1" applyFill="1" applyBorder="1" applyAlignment="1">
      <alignment horizontal="right" vertical="center" indent="1"/>
    </xf>
    <xf numFmtId="0" fontId="2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I4CE">
  <a:themeElements>
    <a:clrScheme name="I4CE Nuancier 1">
      <a:dk1>
        <a:srgbClr val="404041"/>
      </a:dk1>
      <a:lt1>
        <a:sysClr val="window" lastClr="FFFFFF"/>
      </a:lt1>
      <a:dk2>
        <a:srgbClr val="4565AF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643A81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I4CE">
      <a:majorFont>
        <a:latin typeface="LexiaDaMa"/>
        <a:ea typeface=""/>
        <a:cs typeface=""/>
      </a:majorFont>
      <a:minorFont>
        <a:latin typeface="Helvetica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 I4CE" id="{5E664D94-CAE2-4418-8001-1C97B3931A30}" vid="{A919ECC4-805D-4E2D-87AD-354D4C1295F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4ce.org/" TargetMode="External"/><Relationship Id="rId2" Type="http://schemas.openxmlformats.org/officeDocument/2006/relationships/hyperlink" Target="https://www.insee.fr/fr/statistiques/4494143?sommaire=4494218" TargetMode="External"/><Relationship Id="rId1" Type="http://schemas.openxmlformats.org/officeDocument/2006/relationships/hyperlink" Target="https://www.insee.fr/fr/statistiques/fichier/4494143/t_1103.xl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2F73-EDC8-407B-A8E8-1136C07C9E43}">
  <dimension ref="B2:Q30"/>
  <sheetViews>
    <sheetView showGridLines="0" tabSelected="1" topLeftCell="C1" zoomScale="85" zoomScaleNormal="85" workbookViewId="0">
      <selection activeCell="G13" sqref="G13"/>
    </sheetView>
  </sheetViews>
  <sheetFormatPr baseColWidth="10" defaultRowHeight="14.25" x14ac:dyDescent="0.2"/>
  <cols>
    <col min="1" max="1" width="4" customWidth="1"/>
    <col min="3" max="6" width="17.75" customWidth="1"/>
  </cols>
  <sheetData>
    <row r="2" spans="3:17" ht="26.25" x14ac:dyDescent="0.4">
      <c r="C2" s="32" t="s">
        <v>18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4" spans="3:17" ht="26.25" x14ac:dyDescent="0.4">
      <c r="C4" s="20" t="s">
        <v>30</v>
      </c>
      <c r="Q4" s="33" t="s">
        <v>28</v>
      </c>
    </row>
    <row r="5" spans="3:17" s="1" customFormat="1" ht="20.100000000000001" customHeight="1" x14ac:dyDescent="0.2">
      <c r="C5" s="3"/>
      <c r="D5" s="4"/>
      <c r="E5" s="4" t="s">
        <v>0</v>
      </c>
      <c r="F5" s="4" t="s">
        <v>33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34"/>
    </row>
    <row r="6" spans="3:17" s="1" customFormat="1" ht="20.100000000000001" customHeight="1" x14ac:dyDescent="0.2">
      <c r="C6" s="22" t="s">
        <v>20</v>
      </c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Q6" s="24"/>
    </row>
    <row r="7" spans="3:17" s="1" customFormat="1" ht="20.25" customHeight="1" x14ac:dyDescent="0.2">
      <c r="C7" s="6" t="s">
        <v>1</v>
      </c>
      <c r="E7" s="7" t="s">
        <v>2</v>
      </c>
      <c r="F7" s="1" t="s">
        <v>9</v>
      </c>
      <c r="G7" s="8">
        <v>34.799999999999997</v>
      </c>
      <c r="H7" s="8">
        <v>36.200000000000003</v>
      </c>
      <c r="I7" s="8">
        <v>39.4</v>
      </c>
      <c r="J7" s="8">
        <v>38.700000000000003</v>
      </c>
      <c r="K7" s="8">
        <v>38.4</v>
      </c>
      <c r="L7" s="8">
        <v>39.799999999999997</v>
      </c>
      <c r="M7" s="8">
        <v>43.4</v>
      </c>
      <c r="N7" s="8">
        <v>45.1</v>
      </c>
      <c r="O7" s="8">
        <v>47.9</v>
      </c>
      <c r="Q7" s="9">
        <f>O7/G7-1</f>
        <v>0.37643678160919558</v>
      </c>
    </row>
    <row r="8" spans="3:17" s="1" customFormat="1" ht="20.25" customHeight="1" x14ac:dyDescent="0.2">
      <c r="C8" s="10" t="s">
        <v>3</v>
      </c>
      <c r="E8" s="7"/>
      <c r="F8" s="7" t="s">
        <v>5</v>
      </c>
      <c r="G8" s="8">
        <v>11.598010137195557</v>
      </c>
      <c r="H8" s="8">
        <v>11.605169748116396</v>
      </c>
      <c r="I8" s="8">
        <v>11.631825237902303</v>
      </c>
      <c r="J8" s="8">
        <v>13.110786811036048</v>
      </c>
      <c r="K8" s="8">
        <v>12.596475862750131</v>
      </c>
      <c r="L8" s="8">
        <v>13.555925628675732</v>
      </c>
      <c r="M8" s="8">
        <v>15.238984063664697</v>
      </c>
      <c r="N8" s="8">
        <v>16.097398759662145</v>
      </c>
      <c r="O8" s="8">
        <v>17.250415204468649</v>
      </c>
      <c r="Q8" s="11">
        <f>O8/G8-1</f>
        <v>0.4873599005699667</v>
      </c>
    </row>
    <row r="9" spans="3:17" s="1" customFormat="1" ht="20.25" customHeight="1" x14ac:dyDescent="0.2">
      <c r="C9" s="6" t="s">
        <v>4</v>
      </c>
      <c r="E9" s="7" t="s">
        <v>5</v>
      </c>
      <c r="F9" s="1" t="s">
        <v>11</v>
      </c>
      <c r="G9" s="8">
        <v>461.56600699999996</v>
      </c>
      <c r="H9" s="8">
        <v>469.10599500000001</v>
      </c>
      <c r="I9" s="8">
        <v>466.66798399999999</v>
      </c>
      <c r="J9" s="8">
        <v>469.07198599999998</v>
      </c>
      <c r="K9" s="8">
        <v>472.64700699999997</v>
      </c>
      <c r="L9" s="8">
        <v>487.38439500000004</v>
      </c>
      <c r="M9" s="8">
        <v>516.77957900000001</v>
      </c>
      <c r="N9" s="8">
        <v>540.76141500000006</v>
      </c>
      <c r="O9" s="8">
        <v>573.09637100000009</v>
      </c>
      <c r="Q9" s="9">
        <f>O9/G9-1</f>
        <v>0.24163470079805971</v>
      </c>
    </row>
    <row r="10" spans="3:17" s="1" customFormat="1" ht="20.25" customHeight="1" x14ac:dyDescent="0.2">
      <c r="C10" s="6" t="s">
        <v>6</v>
      </c>
      <c r="E10" s="7" t="s">
        <v>5</v>
      </c>
      <c r="F10" s="7" t="s">
        <v>5</v>
      </c>
      <c r="G10" s="8">
        <v>2058.3688819999998</v>
      </c>
      <c r="H10" s="8">
        <v>2088.804384</v>
      </c>
      <c r="I10" s="8">
        <v>2117.1891000000001</v>
      </c>
      <c r="J10" s="8">
        <v>2149.7649999999999</v>
      </c>
      <c r="K10" s="8">
        <v>2198.4319999999998</v>
      </c>
      <c r="L10" s="8">
        <v>2234.1289999999999</v>
      </c>
      <c r="M10" s="8">
        <v>2297.2420000000002</v>
      </c>
      <c r="N10" s="8">
        <v>2360.6869999999999</v>
      </c>
      <c r="O10" s="8">
        <v>2425.7081899999998</v>
      </c>
      <c r="Q10" s="11">
        <f>O10/G10-1</f>
        <v>0.17846135899755611</v>
      </c>
    </row>
    <row r="11" spans="3:17" s="1" customFormat="1" ht="20.100000000000001" customHeight="1" x14ac:dyDescent="0.2">
      <c r="C11" s="22" t="s">
        <v>19</v>
      </c>
      <c r="D11" s="23"/>
      <c r="E11" s="23"/>
      <c r="F11" s="23"/>
      <c r="G11" s="30"/>
      <c r="H11" s="30"/>
      <c r="I11" s="30"/>
      <c r="J11" s="30"/>
      <c r="K11" s="30"/>
      <c r="L11" s="30"/>
      <c r="M11" s="30"/>
      <c r="N11" s="30"/>
      <c r="O11" s="30"/>
      <c r="Q11" s="24"/>
    </row>
    <row r="12" spans="3:17" s="1" customFormat="1" ht="20.100000000000001" customHeight="1" x14ac:dyDescent="0.2">
      <c r="C12" s="6" t="s">
        <v>7</v>
      </c>
      <c r="E12" s="1" t="s">
        <v>8</v>
      </c>
      <c r="F12" s="1" t="s">
        <v>9</v>
      </c>
      <c r="G12" s="31">
        <v>101.58288094774339</v>
      </c>
      <c r="H12" s="31">
        <v>100.36098470914231</v>
      </c>
      <c r="I12" s="31">
        <v>98.887465924451817</v>
      </c>
      <c r="J12" s="31">
        <v>100</v>
      </c>
      <c r="K12" s="31">
        <v>88.064972168649632</v>
      </c>
      <c r="L12" s="31">
        <v>87.676174846586889</v>
      </c>
      <c r="M12" s="31">
        <v>87.422966683680031</v>
      </c>
      <c r="N12" s="31">
        <v>88.873743442463336</v>
      </c>
      <c r="O12" s="31">
        <v>89.355452806463248</v>
      </c>
      <c r="Q12" s="11">
        <f>O12/G12-1</f>
        <v>-0.12036898370277782</v>
      </c>
    </row>
    <row r="13" spans="3:17" s="1" customFormat="1" ht="20.100000000000001" customHeight="1" x14ac:dyDescent="0.2">
      <c r="C13" s="6" t="s">
        <v>10</v>
      </c>
      <c r="E13" s="7" t="s">
        <v>5</v>
      </c>
      <c r="F13" s="1" t="s">
        <v>32</v>
      </c>
      <c r="G13" s="31">
        <v>97.864850963013808</v>
      </c>
      <c r="H13" s="31">
        <v>99.233927415312237</v>
      </c>
      <c r="I13" s="31">
        <v>99.519904151379407</v>
      </c>
      <c r="J13" s="31">
        <v>100</v>
      </c>
      <c r="K13" s="31">
        <v>99.740438974670639</v>
      </c>
      <c r="L13" s="31">
        <v>100.18506000043884</v>
      </c>
      <c r="M13" s="31">
        <v>101.41232845722442</v>
      </c>
      <c r="N13" s="31">
        <v>102.82281897084353</v>
      </c>
      <c r="O13" s="31">
        <v>104.54156813206285</v>
      </c>
      <c r="Q13" s="11">
        <f>O13/G13-1</f>
        <v>6.8223852622760095E-2</v>
      </c>
    </row>
    <row r="14" spans="3:17" s="1" customFormat="1" ht="20.100000000000001" customHeight="1" x14ac:dyDescent="0.2">
      <c r="C14" s="6" t="s">
        <v>12</v>
      </c>
      <c r="E14" s="7" t="s">
        <v>5</v>
      </c>
      <c r="F14" s="7" t="s">
        <v>5</v>
      </c>
      <c r="G14" s="31">
        <v>97.525630773791434</v>
      </c>
      <c r="H14" s="31">
        <v>98.658702528648604</v>
      </c>
      <c r="I14" s="31">
        <v>99.426355904017413</v>
      </c>
      <c r="J14" s="31">
        <v>100</v>
      </c>
      <c r="K14" s="31">
        <v>101.13824878432527</v>
      </c>
      <c r="L14" s="31">
        <v>101.66675798285985</v>
      </c>
      <c r="M14" s="31">
        <v>102.19704113558656</v>
      </c>
      <c r="N14" s="31">
        <v>103.16978896825366</v>
      </c>
      <c r="O14" s="31">
        <v>104.43592552143726</v>
      </c>
      <c r="Q14" s="11">
        <f>O14/G14-1</f>
        <v>7.0856191268058533E-2</v>
      </c>
    </row>
    <row r="15" spans="3:17" s="1" customFormat="1" ht="20.100000000000001" customHeight="1" x14ac:dyDescent="0.2">
      <c r="C15" s="22" t="s">
        <v>21</v>
      </c>
      <c r="D15" s="23"/>
      <c r="E15" s="23"/>
      <c r="F15" s="23"/>
      <c r="G15" s="24"/>
      <c r="H15" s="24"/>
      <c r="I15" s="24"/>
      <c r="J15" s="24"/>
      <c r="K15" s="24"/>
      <c r="L15" s="24"/>
      <c r="M15" s="24"/>
      <c r="N15" s="24"/>
      <c r="O15" s="24"/>
      <c r="Q15" s="24"/>
    </row>
    <row r="16" spans="3:17" s="1" customFormat="1" ht="20.100000000000001" customHeight="1" x14ac:dyDescent="0.2">
      <c r="C16" s="6" t="s">
        <v>26</v>
      </c>
      <c r="E16" s="1" t="s">
        <v>13</v>
      </c>
      <c r="G16" s="8">
        <f>(G7-G8)/(G13/100)+G8/(G12/100)</f>
        <v>35.125483223274067</v>
      </c>
      <c r="H16" s="8">
        <f t="shared" ref="H16:O16" si="0">(H7-H8)/(H13/100)+H8/(H12/100)</f>
        <v>36.34812657923284</v>
      </c>
      <c r="I16" s="8">
        <f>(I7-I8)/(I13/100)+I8/(I12/100)</f>
        <v>39.664820901291634</v>
      </c>
      <c r="J16" s="8">
        <f t="shared" si="0"/>
        <v>38.700000000000003</v>
      </c>
      <c r="K16" s="8">
        <f t="shared" si="0"/>
        <v>40.174290794030924</v>
      </c>
      <c r="L16" s="8">
        <f t="shared" si="0"/>
        <v>41.656952923479693</v>
      </c>
      <c r="M16" s="8">
        <f t="shared" si="0"/>
        <v>45.200156856845986</v>
      </c>
      <c r="N16" s="8">
        <f t="shared" si="0"/>
        <v>46.319045777841296</v>
      </c>
      <c r="O16" s="8">
        <f t="shared" si="0"/>
        <v>48.623470177503997</v>
      </c>
      <c r="Q16" s="11">
        <f>O16/G16-1</f>
        <v>0.38427903947770292</v>
      </c>
    </row>
    <row r="17" spans="2:17" s="1" customFormat="1" ht="20.100000000000001" customHeight="1" x14ac:dyDescent="0.2">
      <c r="C17" s="10" t="s">
        <v>3</v>
      </c>
      <c r="G17" s="8">
        <f>G8/(G12/100)</f>
        <v>11.417288059748811</v>
      </c>
      <c r="H17" s="8">
        <f t="shared" ref="H17:O19" si="1">H8/(H12/100)</f>
        <v>11.563427542834013</v>
      </c>
      <c r="I17" s="8">
        <f t="shared" si="1"/>
        <v>11.762689163041959</v>
      </c>
      <c r="J17" s="8">
        <f t="shared" si="1"/>
        <v>13.110786811036048</v>
      </c>
      <c r="K17" s="8">
        <f t="shared" si="1"/>
        <v>14.30361646924402</v>
      </c>
      <c r="L17" s="8">
        <f t="shared" si="1"/>
        <v>15.461356123708043</v>
      </c>
      <c r="M17" s="8">
        <f t="shared" si="1"/>
        <v>17.431327992795612</v>
      </c>
      <c r="N17" s="8">
        <f t="shared" si="1"/>
        <v>18.112659753196471</v>
      </c>
      <c r="O17" s="8">
        <f t="shared" si="1"/>
        <v>19.305386143397055</v>
      </c>
      <c r="Q17" s="11">
        <f>O17/G17-1</f>
        <v>0.69089069509049317</v>
      </c>
    </row>
    <row r="18" spans="2:17" s="1" customFormat="1" ht="20.100000000000001" customHeight="1" x14ac:dyDescent="0.2">
      <c r="C18" s="6" t="s">
        <v>14</v>
      </c>
      <c r="E18" s="7" t="s">
        <v>5</v>
      </c>
      <c r="G18" s="8">
        <f>G9/(G13/100)</f>
        <v>471.63614153404291</v>
      </c>
      <c r="H18" s="8">
        <f t="shared" si="1"/>
        <v>472.7274302433936</v>
      </c>
      <c r="I18" s="8">
        <f t="shared" si="1"/>
        <v>468.91924583262539</v>
      </c>
      <c r="J18" s="8">
        <f t="shared" si="1"/>
        <v>469.07198599999998</v>
      </c>
      <c r="K18" s="8">
        <f t="shared" si="1"/>
        <v>473.87700701821655</v>
      </c>
      <c r="L18" s="8">
        <f t="shared" si="1"/>
        <v>486.48410750850996</v>
      </c>
      <c r="M18" s="8">
        <f t="shared" si="1"/>
        <v>509.58259894207731</v>
      </c>
      <c r="N18" s="8">
        <f t="shared" si="1"/>
        <v>525.91576501451345</v>
      </c>
      <c r="O18" s="8">
        <f t="shared" si="1"/>
        <v>548.19951646031575</v>
      </c>
      <c r="Q18" s="11">
        <f>O18/G18-1</f>
        <v>0.16233568249719577</v>
      </c>
    </row>
    <row r="19" spans="2:17" s="1" customFormat="1" ht="20.100000000000001" customHeight="1" x14ac:dyDescent="0.2">
      <c r="C19" s="12" t="s">
        <v>6</v>
      </c>
      <c r="D19" s="13"/>
      <c r="E19" s="14" t="s">
        <v>5</v>
      </c>
      <c r="F19" s="14"/>
      <c r="G19" s="15">
        <f>G10/(G14/100)</f>
        <v>2110.5927392301019</v>
      </c>
      <c r="H19" s="15">
        <f t="shared" si="1"/>
        <v>2117.2023657958111</v>
      </c>
      <c r="I19" s="15">
        <f t="shared" si="1"/>
        <v>2129.4043020583572</v>
      </c>
      <c r="J19" s="15">
        <f t="shared" si="1"/>
        <v>2149.7649999999999</v>
      </c>
      <c r="K19" s="15">
        <f t="shared" si="1"/>
        <v>2173.69</v>
      </c>
      <c r="L19" s="15">
        <f t="shared" si="1"/>
        <v>2197.5019606474075</v>
      </c>
      <c r="M19" s="15">
        <f t="shared" si="1"/>
        <v>2247.8556859118944</v>
      </c>
      <c r="N19" s="15">
        <f t="shared" si="1"/>
        <v>2288.1572441002145</v>
      </c>
      <c r="O19" s="15">
        <f t="shared" si="1"/>
        <v>2322.6760120032468</v>
      </c>
      <c r="Q19" s="11">
        <f>O19/G19-1</f>
        <v>0.10048517121806655</v>
      </c>
    </row>
    <row r="20" spans="2:17" s="1" customFormat="1" ht="20.100000000000001" customHeight="1" x14ac:dyDescent="0.2">
      <c r="C20" s="27" t="s">
        <v>22</v>
      </c>
      <c r="D20" s="28"/>
      <c r="E20" s="28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1"/>
      <c r="Q20" s="29"/>
    </row>
    <row r="21" spans="2:17" s="1" customFormat="1" ht="20.100000000000001" customHeight="1" x14ac:dyDescent="0.2">
      <c r="C21" s="6" t="s">
        <v>27</v>
      </c>
      <c r="D21" s="21"/>
      <c r="E21" s="25" t="s">
        <v>15</v>
      </c>
      <c r="F21" s="25"/>
      <c r="G21" s="26">
        <f>G16/G18</f>
        <v>7.4475809061250009E-2</v>
      </c>
      <c r="H21" s="26">
        <f t="shared" ref="H21:O21" si="2">H16/H18</f>
        <v>7.6890242143381124E-2</v>
      </c>
      <c r="I21" s="26">
        <f t="shared" si="2"/>
        <v>8.4587743526844866E-2</v>
      </c>
      <c r="J21" s="26">
        <f t="shared" si="2"/>
        <v>8.25033281778631E-2</v>
      </c>
      <c r="K21" s="26">
        <f t="shared" si="2"/>
        <v>8.4777885820669419E-2</v>
      </c>
      <c r="L21" s="26">
        <f t="shared" si="2"/>
        <v>8.5628599743622663E-2</v>
      </c>
      <c r="M21" s="26">
        <f t="shared" si="2"/>
        <v>8.8700353879202512E-2</v>
      </c>
      <c r="N21" s="26">
        <f t="shared" si="2"/>
        <v>8.8073126647121996E-2</v>
      </c>
      <c r="O21" s="26">
        <f t="shared" si="2"/>
        <v>8.8696667394860526E-2</v>
      </c>
      <c r="P21" s="21"/>
      <c r="Q21" s="11">
        <f>O21/G21-1</f>
        <v>0.19094600666795136</v>
      </c>
    </row>
    <row r="22" spans="2:17" s="1" customFormat="1" ht="20.100000000000001" customHeight="1" x14ac:dyDescent="0.2">
      <c r="C22" s="12" t="s">
        <v>16</v>
      </c>
      <c r="D22" s="13"/>
      <c r="E22" s="14" t="s">
        <v>5</v>
      </c>
      <c r="F22" s="14"/>
      <c r="G22" s="16">
        <f>G16/G19</f>
        <v>1.6642473258998834E-2</v>
      </c>
      <c r="H22" s="16">
        <f t="shared" ref="H22:O22" si="3">H16/H19</f>
        <v>1.7167998282285293E-2</v>
      </c>
      <c r="I22" s="16">
        <f t="shared" si="3"/>
        <v>1.8627191117699077E-2</v>
      </c>
      <c r="J22" s="16">
        <f t="shared" si="3"/>
        <v>1.8001967656929945E-2</v>
      </c>
      <c r="K22" s="16">
        <f t="shared" si="3"/>
        <v>1.8482070025638855E-2</v>
      </c>
      <c r="L22" s="16">
        <f t="shared" si="3"/>
        <v>1.8956503188378094E-2</v>
      </c>
      <c r="M22" s="16">
        <f t="shared" si="3"/>
        <v>2.0108122216266521E-2</v>
      </c>
      <c r="N22" s="16">
        <f t="shared" si="3"/>
        <v>2.0242946981581071E-2</v>
      </c>
      <c r="O22" s="16">
        <f t="shared" si="3"/>
        <v>2.09342456400398E-2</v>
      </c>
      <c r="Q22" s="17">
        <f>O22/G22-1</f>
        <v>0.25788068361295635</v>
      </c>
    </row>
    <row r="23" spans="2:17" x14ac:dyDescent="0.2">
      <c r="C23" s="5" t="s">
        <v>31</v>
      </c>
    </row>
    <row r="24" spans="2:17" x14ac:dyDescent="0.2">
      <c r="C24" s="21" t="s">
        <v>25</v>
      </c>
    </row>
    <row r="27" spans="2:17" x14ac:dyDescent="0.2">
      <c r="C27" t="s">
        <v>9</v>
      </c>
      <c r="D27" t="s">
        <v>34</v>
      </c>
    </row>
    <row r="28" spans="2:17" x14ac:dyDescent="0.2">
      <c r="B28" s="19" t="s">
        <v>17</v>
      </c>
      <c r="C28" t="s">
        <v>11</v>
      </c>
      <c r="D28" t="s">
        <v>24</v>
      </c>
    </row>
    <row r="29" spans="2:17" x14ac:dyDescent="0.2">
      <c r="B29" s="18" t="s">
        <v>17</v>
      </c>
      <c r="C29" s="1" t="s">
        <v>32</v>
      </c>
      <c r="D29" t="s">
        <v>23</v>
      </c>
    </row>
    <row r="30" spans="2:17" x14ac:dyDescent="0.2">
      <c r="O30" s="18" t="s">
        <v>29</v>
      </c>
    </row>
  </sheetData>
  <mergeCells count="2">
    <mergeCell ref="C2:Q2"/>
    <mergeCell ref="Q4:Q5"/>
  </mergeCells>
  <hyperlinks>
    <hyperlink ref="B29" r:id="rId1" xr:uid="{CBE71733-0266-427F-9B1B-B879F90B7940}"/>
    <hyperlink ref="B28" r:id="rId2" xr:uid="{1C7EBF30-9519-477C-9399-16ED7AD02639}"/>
    <hyperlink ref="O30" r:id="rId3" xr:uid="{B1476F06-59BD-4817-AE7B-99FA7F20262A}"/>
  </hyperlinks>
  <pageMargins left="0.7" right="0.7" top="0.75" bottom="0.75" header="0.3" footer="0.3"/>
  <pageSetup paperSize="9" scale="3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Hadrien HAINAUT</cp:lastModifiedBy>
  <dcterms:created xsi:type="dcterms:W3CDTF">2021-02-18T09:47:51Z</dcterms:created>
  <dcterms:modified xsi:type="dcterms:W3CDTF">2021-03-03T17:28:42Z</dcterms:modified>
</cp:coreProperties>
</file>